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5E0E5CED-080C-4F81-B2CA-140EBC65DA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0" i="3" l="1"/>
  <c r="M42" i="3"/>
  <c r="H42" i="3"/>
  <c r="M37" i="3"/>
  <c r="M36" i="3"/>
  <c r="M28" i="3"/>
  <c r="M41" i="3"/>
  <c r="M43" i="3"/>
  <c r="M24" i="3"/>
  <c r="M25" i="3"/>
  <c r="M26" i="3"/>
  <c r="M29" i="3"/>
  <c r="M30" i="3"/>
  <c r="M31" i="3"/>
  <c r="M32" i="3"/>
  <c r="M33" i="3"/>
  <c r="M34" i="3"/>
  <c r="M38" i="3"/>
  <c r="M23" i="3"/>
  <c r="M20" i="3"/>
  <c r="M8" i="3"/>
  <c r="M9" i="3"/>
  <c r="M10" i="3"/>
  <c r="M11" i="3"/>
  <c r="M12" i="3"/>
  <c r="M13" i="3"/>
  <c r="M14" i="3"/>
  <c r="M15" i="3"/>
  <c r="M16" i="3"/>
  <c r="M17" i="3"/>
  <c r="M18" i="3"/>
  <c r="M7" i="3"/>
  <c r="H40" i="3"/>
  <c r="M27" i="3"/>
  <c r="M35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H25" i="3"/>
  <c r="H37" i="3"/>
  <c r="H36" i="3"/>
  <c r="H35" i="3"/>
  <c r="H28" i="3"/>
  <c r="H27" i="3"/>
  <c r="H38" i="3"/>
  <c r="H41" i="3"/>
  <c r="H43" i="3"/>
  <c r="H24" i="3"/>
  <c r="H26" i="3"/>
  <c r="H29" i="3"/>
  <c r="H30" i="3"/>
  <c r="H31" i="3"/>
  <c r="H32" i="3"/>
  <c r="H33" i="3"/>
  <c r="H34" i="3"/>
  <c r="H23" i="3"/>
  <c r="H20" i="3"/>
  <c r="H9" i="3"/>
  <c r="H10" i="3"/>
  <c r="H11" i="3"/>
  <c r="H12" i="3"/>
  <c r="H13" i="3"/>
  <c r="H14" i="3"/>
  <c r="H15" i="3"/>
  <c r="H16" i="3"/>
  <c r="H17" i="3"/>
  <c r="H18" i="3"/>
  <c r="H8" i="3"/>
  <c r="H7" i="3"/>
  <c r="J55" i="3" l="1"/>
  <c r="K55" i="3"/>
  <c r="I55" i="3"/>
  <c r="E55" i="3"/>
  <c r="F55" i="3"/>
  <c r="D55" i="3"/>
  <c r="K21" i="3" l="1"/>
  <c r="F21" i="3"/>
  <c r="F19" i="3" l="1"/>
  <c r="K19" i="3"/>
  <c r="K44" i="3"/>
  <c r="F44" i="3"/>
  <c r="K56" i="3" l="1"/>
  <c r="F56" i="3"/>
  <c r="I44" i="3" l="1"/>
  <c r="M44" i="3" s="1"/>
  <c r="D44" i="3"/>
  <c r="H44" i="3" s="1"/>
  <c r="L36" i="3"/>
  <c r="G36" i="3"/>
  <c r="L28" i="3"/>
  <c r="G28" i="3"/>
  <c r="L27" i="3"/>
  <c r="G27" i="3"/>
  <c r="L25" i="3"/>
  <c r="G25" i="3"/>
  <c r="L24" i="3"/>
  <c r="G24" i="3"/>
  <c r="I21" i="3"/>
  <c r="M21" i="3" s="1"/>
  <c r="D21" i="3"/>
  <c r="H21" i="3" s="1"/>
  <c r="I19" i="3"/>
  <c r="M19" i="3" s="1"/>
  <c r="D19" i="3"/>
  <c r="H19" i="3" s="1"/>
  <c r="D56" i="3" l="1"/>
  <c r="H56" i="3" s="1"/>
  <c r="I56" i="3"/>
  <c r="M56" i="3" s="1"/>
  <c r="L13" i="3" l="1"/>
  <c r="G37" i="3"/>
  <c r="L18" i="3"/>
  <c r="L9" i="3"/>
  <c r="L32" i="3"/>
  <c r="L14" i="3"/>
  <c r="L11" i="3"/>
  <c r="L26" i="3" l="1"/>
  <c r="L34" i="3"/>
  <c r="G17" i="3"/>
  <c r="L41" i="3"/>
  <c r="G10" i="3"/>
  <c r="G33" i="3"/>
  <c r="L29" i="3"/>
  <c r="G9" i="3"/>
  <c r="L8" i="3"/>
  <c r="G15" i="3"/>
  <c r="L35" i="3"/>
  <c r="G30" i="3"/>
  <c r="G32" i="3"/>
  <c r="L33" i="3"/>
  <c r="G43" i="3"/>
  <c r="L16" i="3"/>
  <c r="L38" i="3"/>
  <c r="L15" i="3"/>
  <c r="G12" i="3"/>
  <c r="G26" i="3"/>
  <c r="G18" i="3"/>
  <c r="L17" i="3"/>
  <c r="G29" i="3"/>
  <c r="L12" i="3"/>
  <c r="G41" i="3"/>
  <c r="G31" i="3"/>
  <c r="L37" i="3"/>
  <c r="G13" i="3"/>
  <c r="G16" i="3"/>
  <c r="G38" i="3"/>
  <c r="L42" i="3"/>
  <c r="L31" i="3"/>
  <c r="G14" i="3"/>
  <c r="L30" i="3"/>
  <c r="L10" i="3"/>
  <c r="G40" i="3"/>
  <c r="G42" i="3"/>
  <c r="G34" i="3"/>
  <c r="L43" i="3"/>
  <c r="G8" i="3"/>
  <c r="G11" i="3"/>
  <c r="G35" i="3"/>
  <c r="L40" i="3"/>
  <c r="E44" i="3" l="1"/>
  <c r="G44" i="3" s="1"/>
  <c r="G23" i="3"/>
  <c r="J19" i="3"/>
  <c r="L7" i="3"/>
  <c r="E21" i="3"/>
  <c r="G21" i="3" s="1"/>
  <c r="G20" i="3"/>
  <c r="J21" i="3"/>
  <c r="L21" i="3" s="1"/>
  <c r="L20" i="3"/>
  <c r="G7" i="3"/>
  <c r="E19" i="3"/>
  <c r="L23" i="3"/>
  <c r="J44" i="3"/>
  <c r="L44" i="3" s="1"/>
  <c r="L19" i="3" l="1"/>
  <c r="J56" i="3"/>
  <c r="L56" i="3" s="1"/>
  <c r="E56" i="3"/>
  <c r="G56" i="3" s="1"/>
  <c r="G19" i="3"/>
</calcChain>
</file>

<file path=xl/sharedStrings.xml><?xml version="1.0" encoding="utf-8"?>
<sst xmlns="http://schemas.openxmlformats.org/spreadsheetml/2006/main" count="135" uniqueCount="127">
  <si>
    <t>S.No.</t>
  </si>
  <si>
    <t>Bank Name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</si>
  <si>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</si>
  <si>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</si>
  <si>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</si>
  <si>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</si>
  <si>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</si>
  <si>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</si>
  <si>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</si>
  <si>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</si>
  <si>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STATE BANK OF INDIA</t>
  </si>
  <si>
    <t>UNION BANK OF INDIA</t>
  </si>
  <si>
    <t>UCO BANK</t>
  </si>
  <si>
    <t>Sub Total</t>
  </si>
  <si>
    <t>BANDHAN BANK</t>
  </si>
  <si>
    <t>CSB BANK LIMITED</t>
  </si>
  <si>
    <t>DCB BANK</t>
  </si>
  <si>
    <t>DBS BANK INDIA (E-LVB)</t>
  </si>
  <si>
    <t>ESAF SMALL FIN. BANK</t>
  </si>
  <si>
    <t>JANA SMALL FIN. BANK</t>
  </si>
  <si>
    <t>SHIVALIK SMALL FIN. BANK</t>
  </si>
  <si>
    <t>SURYODAY SMALL FIN. BANK</t>
  </si>
  <si>
    <t>UJJIVAN SMALL FIN. BANK</t>
  </si>
  <si>
    <t>UNITY SMALL FIN. BANK</t>
  </si>
  <si>
    <t>UTKARSH SMALL FIN. BANK</t>
  </si>
  <si>
    <t>Grand Total</t>
  </si>
  <si>
    <t>PUNJAB &amp; SIND BANK</t>
  </si>
  <si>
    <t>AXIS BANK LTD</t>
  </si>
  <si>
    <t>BARODA GUJARAT GRAMIN BANK</t>
  </si>
  <si>
    <t>CITY UNION BANK LTD</t>
  </si>
  <si>
    <t>FEDERAL BANK LTD</t>
  </si>
  <si>
    <t>HDFC BANK LTD</t>
  </si>
  <si>
    <t>ICICI BANK LTD</t>
  </si>
  <si>
    <t>IDFC BANK LTD.</t>
  </si>
  <si>
    <t>IDBI BANK LTD.</t>
  </si>
  <si>
    <t>INDUSIND BANK LTD</t>
  </si>
  <si>
    <t>JAMMU &amp; KASHMIR BANK LTD</t>
  </si>
  <si>
    <t>KOTAK MAHINDRA BANK LTD</t>
  </si>
  <si>
    <t>SOUTH INDIAN BANK LTD</t>
  </si>
  <si>
    <t>YES BANK LTD</t>
  </si>
  <si>
    <t>DCCBs</t>
  </si>
  <si>
    <t>14</t>
  </si>
  <si>
    <t>Enrolment under PMJJBY</t>
  </si>
  <si>
    <t>Enrolment under PMSBY</t>
  </si>
  <si>
    <t>Bharuch Dccb</t>
  </si>
  <si>
    <t>Bhavanagar Dccb</t>
  </si>
  <si>
    <t>Bhavnagar District Co Op Bank</t>
  </si>
  <si>
    <t>Development Credit Bank Limited</t>
  </si>
  <si>
    <t>Development Credit Bank Ltd</t>
  </si>
  <si>
    <t>India Post Payment Bank</t>
  </si>
  <si>
    <t>Jamnagar Dccb</t>
  </si>
  <si>
    <t>Junagadh Dccb</t>
  </si>
  <si>
    <t>Kachchh Dccb</t>
  </si>
  <si>
    <t>Kaira Dccb</t>
  </si>
  <si>
    <t>Kodinar Dccb</t>
  </si>
  <si>
    <t>Mehsana Dccb</t>
  </si>
  <si>
    <t>Panchmahals Dccb</t>
  </si>
  <si>
    <t>Sabarkantha Dccb</t>
  </si>
  <si>
    <t>Sarvodaya Co-Operative Bank Limited</t>
  </si>
  <si>
    <t>Shr Rajkot Dccb</t>
  </si>
  <si>
    <t>Surat Dccb</t>
  </si>
  <si>
    <t>Valsad Dccb</t>
  </si>
  <si>
    <t>Ahmedabad Dccb</t>
  </si>
  <si>
    <t>Amreli Dccb</t>
  </si>
  <si>
    <t>Banaskantha Dccb</t>
  </si>
  <si>
    <t>Bangiya Gramin Vikash Bank</t>
  </si>
  <si>
    <t>Bardoli Nagrik Sahakari Bank Limited</t>
  </si>
  <si>
    <t>Baroda Dccb</t>
  </si>
  <si>
    <t>Fresh Enrolment (as per Jan Suraksha)</t>
  </si>
  <si>
    <t>Fresh Enrolment (as per FI Plan)</t>
  </si>
  <si>
    <t>Au Small Finance Bank Ltd.</t>
  </si>
  <si>
    <t>Dhanalakshmi Bank Ltd</t>
  </si>
  <si>
    <t>Equitas Bank</t>
  </si>
  <si>
    <t>Karnataka Bank Ltd</t>
  </si>
  <si>
    <t>Karur Vysya Bank Ltd</t>
  </si>
  <si>
    <t>Ratnakar Bank Ltd</t>
  </si>
  <si>
    <t>Tamilnad Mercantile Bank Ltd</t>
  </si>
  <si>
    <t>% age Achievement (FI Plan)</t>
  </si>
  <si>
    <t>% age Achievement (Jan suraksha)</t>
  </si>
  <si>
    <t>% age Achievement (Jan Suraksha)</t>
  </si>
  <si>
    <t>Bank wise Performance under 3- Month GP Wise Jan suraksha (FI) Saturation Campaign (From 01.07.2025 to 31.10.2025)</t>
  </si>
  <si>
    <t>Annexure - E</t>
  </si>
  <si>
    <t>Target given by DFS</t>
  </si>
  <si>
    <t>Source: DFS FI Plan Portal</t>
  </si>
  <si>
    <t>Canara Bank</t>
  </si>
  <si>
    <t>Indian Bank</t>
  </si>
  <si>
    <t>Indian Overseas Bank</t>
  </si>
  <si>
    <t>Punjab &amp; Sind Bank</t>
  </si>
  <si>
    <t>Punjab National Bank</t>
  </si>
  <si>
    <t>Bank of Baroda</t>
  </si>
  <si>
    <t>Bank of India</t>
  </si>
  <si>
    <t>Bank of Maharashtra</t>
  </si>
  <si>
    <t>Central Bank of India</t>
  </si>
  <si>
    <t>State Bank of India</t>
  </si>
  <si>
    <t>Union Bank of India</t>
  </si>
  <si>
    <t>Gujarat Gramin Bank</t>
  </si>
  <si>
    <t>Bandhan Bank</t>
  </si>
  <si>
    <t>Dhanlaxmi Bank</t>
  </si>
  <si>
    <t>Karnataka Bank</t>
  </si>
  <si>
    <t>Karur Vysya Bank</t>
  </si>
  <si>
    <t>UCO Bank</t>
  </si>
  <si>
    <t>CSB Bank Limited</t>
  </si>
  <si>
    <t>DCB Bank</t>
  </si>
  <si>
    <t>Kotak Mahindra Bank</t>
  </si>
  <si>
    <t xml:space="preserve">Axis Bank </t>
  </si>
  <si>
    <t xml:space="preserve">City Union Bank </t>
  </si>
  <si>
    <t xml:space="preserve">Federal Bank </t>
  </si>
  <si>
    <t xml:space="preserve">HDFC Bank </t>
  </si>
  <si>
    <t xml:space="preserve">ICICI Bank </t>
  </si>
  <si>
    <t xml:space="preserve">Indusind Bank </t>
  </si>
  <si>
    <t xml:space="preserve">J &amp; K Bank </t>
  </si>
  <si>
    <t xml:space="preserve">South Indian Bank </t>
  </si>
  <si>
    <t xml:space="preserve">Yes Bank </t>
  </si>
  <si>
    <t>IDBI Bank</t>
  </si>
  <si>
    <t>IDFC Bank</t>
  </si>
  <si>
    <t>DBS Bank India (E-Lvb)</t>
  </si>
  <si>
    <t xml:space="preserve">RBL Bank </t>
  </si>
  <si>
    <t xml:space="preserve">Tamilnad Mercantile Bank </t>
  </si>
  <si>
    <t>Equitas Small Fin. Bank</t>
  </si>
  <si>
    <t>Jana Small Fin. Bank</t>
  </si>
  <si>
    <t>Shivalik Small Fin. Bank</t>
  </si>
  <si>
    <t>Suryoday Small Fin. Bank</t>
  </si>
  <si>
    <t>Ujjivan Small Fin. Bank</t>
  </si>
  <si>
    <t>Unity Small Fin. Bank</t>
  </si>
  <si>
    <t>Utkarsh Small Fin. Bank</t>
  </si>
  <si>
    <t>AU Small Fin. Bank</t>
  </si>
  <si>
    <t>ESAF Small Fin.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</si>
</sst>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0" fontId="5" fillId="2" borderId="1" xfId="2" applyNumberFormat="1" applyFont="1" applyFill="1" applyBorder="1" applyAlignment="1">
      <alignment vertical="top" wrapText="1"/>
    </xf>
    <xf numFmtId="10" fontId="4" fillId="2" borderId="1" xfId="2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0" fillId="0" borderId="6" xfId="0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wrapText="1"/>
    </xf>
    <xf numFmtId="10" fontId="5" fillId="2" borderId="0" xfId="2" applyNumberFormat="1" applyFont="1" applyFill="1" applyBorder="1" applyAlignment="1">
      <alignment vertical="top" wrapText="1"/>
    </xf>
    <xf numFmtId="0" fontId="8" fillId="0" borderId="2" xfId="0" applyFont="1" applyBorder="1"/>
    <xf numFmtId="0" fontId="8" fillId="0" borderId="2" xfId="0" applyFont="1" applyBorder="1" applyAlignment="1">
      <alignment wrapText="1"/>
    </xf>
    <xf numFmtId="1" fontId="5" fillId="2" borderId="1" xfId="1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vertical="top" wrapText="1"/>
    </xf>
    <xf numFmtId="1" fontId="8" fillId="0" borderId="1" xfId="0" applyNumberFormat="1" applyFont="1" applyBorder="1"/>
    <xf numFmtId="1" fontId="9" fillId="2" borderId="1" xfId="0" applyNumberFormat="1" applyFont="1" applyFill="1" applyBorder="1"/>
    <xf numFmtId="1" fontId="8" fillId="0" borderId="2" xfId="0" applyNumberFormat="1" applyFont="1" applyBorder="1"/>
    <xf numFmtId="0" fontId="0" fillId="0" borderId="0" xfId="0" applyAlignment="1">
      <alignment horizontal="left" vertical="center"/>
    </xf>
    <xf numFmtId="49" fontId="7" fillId="2" borderId="1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2"/>
  <sheetViews>
    <sheetView tabSelected="1" topLeftCell="A25" zoomScale="85" zoomScaleNormal="85" workbookViewId="0">
      <selection sqref="A1:M82"/>
    </sheetView>
  </sheetViews>
  <sheetFormatPr defaultRowHeight="15" x14ac:dyDescent="0.25"/>
  <cols>
    <col min="1" max="1" width="7.28515625" bestFit="1" customWidth="1"/>
    <col min="2" max="2" width="29.7109375" customWidth="1"/>
    <col min="3" max="3" width="42.5703125" hidden="1" customWidth="1"/>
    <col min="4" max="4" width="12.42578125" customWidth="1"/>
    <col min="5" max="6" width="13.5703125" bestFit="1" customWidth="1"/>
    <col min="7" max="7" width="16" customWidth="1"/>
    <col min="8" max="8" width="16.140625" customWidth="1"/>
    <col min="9" max="9" width="11.28515625" customWidth="1"/>
    <col min="10" max="11" width="14" bestFit="1" customWidth="1"/>
    <col min="12" max="12" width="16.85546875" customWidth="1"/>
    <col min="13" max="13" width="16.28515625" customWidth="1"/>
  </cols>
  <sheetData>
    <row r="1" spans="1:13" ht="31.5" x14ac:dyDescent="0.5">
      <c r="A1" s="25" t="s">
        <v>81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3" spans="1:13" ht="23.25" x14ac:dyDescent="0.25">
      <c r="A3" s="24" t="s">
        <v>80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8.75" customHeight="1" x14ac:dyDescent="0.25">
      <c r="A5" s="32" t="s">
        <v>0</v>
      </c>
      <c r="B5" s="32" t="s">
        <v>1</v>
      </c>
      <c r="C5" s="32" t="s">
        <v>1</v>
      </c>
      <c r="D5" s="26" t="s">
        <v>42</v>
      </c>
      <c r="E5" s="27"/>
      <c r="F5" s="27"/>
      <c r="G5" s="27"/>
      <c r="H5" s="28"/>
      <c r="I5" s="26" t="s">
        <v>43</v>
      </c>
      <c r="J5" s="27"/>
      <c r="K5" s="27"/>
      <c r="L5" s="27"/>
      <c r="M5" s="28"/>
    </row>
    <row r="6" spans="1:13" ht="75" x14ac:dyDescent="0.25">
      <c r="A6" s="32"/>
      <c r="B6" s="32"/>
      <c r="C6" s="32"/>
      <c r="D6" s="2" t="s">
        <v>82</v>
      </c>
      <c r="E6" s="2" t="s">
        <v>69</v>
      </c>
      <c r="F6" s="2" t="s">
        <v>68</v>
      </c>
      <c r="G6" s="2" t="s">
        <v>77</v>
      </c>
      <c r="H6" s="2" t="s">
        <v>79</v>
      </c>
      <c r="I6" s="2" t="s">
        <v>82</v>
      </c>
      <c r="J6" s="2" t="s">
        <v>69</v>
      </c>
      <c r="K6" s="2" t="s">
        <v>68</v>
      </c>
      <c r="L6" s="2" t="s">
        <v>77</v>
      </c>
      <c r="M6" s="2" t="s">
        <v>78</v>
      </c>
    </row>
    <row r="7" spans="1:13" ht="18.75" x14ac:dyDescent="0.25">
      <c r="A7" s="3">
        <v>1</v>
      </c>
      <c r="B7" s="4" t="s">
        <v>89</v>
      </c>
      <c r="C7" s="4" t="s">
        <v>2</v>
      </c>
      <c r="D7" s="17">
        <v>244000</v>
      </c>
      <c r="E7" s="17">
        <v>150385</v>
      </c>
      <c r="F7" s="17">
        <v>150817</v>
      </c>
      <c r="G7" s="5">
        <f>E7/D7</f>
        <v>0.61633196721311478</v>
      </c>
      <c r="H7" s="5">
        <f>F7/D7</f>
        <v>0.61810245901639349</v>
      </c>
      <c r="I7" s="17">
        <v>331000</v>
      </c>
      <c r="J7" s="17">
        <v>409214</v>
      </c>
      <c r="K7" s="17">
        <v>392272</v>
      </c>
      <c r="L7" s="5">
        <f>J7/I7</f>
        <v>1.2362960725075529</v>
      </c>
      <c r="M7" s="5">
        <f>K7/I7</f>
        <v>1.1851117824773414</v>
      </c>
    </row>
    <row r="8" spans="1:13" ht="18.75" x14ac:dyDescent="0.25">
      <c r="A8" s="3">
        <v>2</v>
      </c>
      <c r="B8" s="4" t="s">
        <v>90</v>
      </c>
      <c r="C8" s="4" t="s">
        <v>3</v>
      </c>
      <c r="D8" s="17">
        <v>78000</v>
      </c>
      <c r="E8" s="17">
        <v>12864</v>
      </c>
      <c r="F8" s="17">
        <v>15149</v>
      </c>
      <c r="G8" s="5">
        <f t="shared" ref="G8:G56" si="0">E8/D8</f>
        <v>0.16492307692307692</v>
      </c>
      <c r="H8" s="5">
        <f t="shared" ref="H8:H56" si="1">F8/D8</f>
        <v>0.19421794871794873</v>
      </c>
      <c r="I8" s="17">
        <v>97000</v>
      </c>
      <c r="J8" s="17">
        <v>38179</v>
      </c>
      <c r="K8" s="17">
        <v>44822</v>
      </c>
      <c r="L8" s="5">
        <f t="shared" ref="L8:L56" si="2">J8/I8</f>
        <v>0.39359793814432992</v>
      </c>
      <c r="M8" s="5">
        <f t="shared" ref="M8:M72" si="3">K8/I8</f>
        <v>0.4620824742268041</v>
      </c>
    </row>
    <row r="9" spans="1:13" ht="18.75" x14ac:dyDescent="0.25">
      <c r="A9" s="3">
        <v>3</v>
      </c>
      <c r="B9" s="4" t="s">
        <v>91</v>
      </c>
      <c r="C9" s="4" t="s">
        <v>4</v>
      </c>
      <c r="D9" s="17">
        <v>17000</v>
      </c>
      <c r="E9" s="17">
        <v>2651</v>
      </c>
      <c r="F9" s="17">
        <v>2259</v>
      </c>
      <c r="G9" s="5">
        <f t="shared" si="0"/>
        <v>0.15594117647058822</v>
      </c>
      <c r="H9" s="5">
        <f t="shared" si="1"/>
        <v>0.13288235294117648</v>
      </c>
      <c r="I9" s="17">
        <v>28999.999999999996</v>
      </c>
      <c r="J9" s="17">
        <v>14596</v>
      </c>
      <c r="K9" s="17">
        <v>12363</v>
      </c>
      <c r="L9" s="5">
        <f t="shared" si="2"/>
        <v>0.5033103448275863</v>
      </c>
      <c r="M9" s="5">
        <f t="shared" si="3"/>
        <v>0.42631034482758629</v>
      </c>
    </row>
    <row r="10" spans="1:13" ht="18.75" x14ac:dyDescent="0.25">
      <c r="A10" s="3">
        <v>4</v>
      </c>
      <c r="B10" s="4" t="s">
        <v>84</v>
      </c>
      <c r="C10" s="4" t="s">
        <v>5</v>
      </c>
      <c r="D10" s="17">
        <v>48600</v>
      </c>
      <c r="E10" s="17">
        <v>9704</v>
      </c>
      <c r="F10" s="17">
        <v>9388</v>
      </c>
      <c r="G10" s="5">
        <f t="shared" si="0"/>
        <v>0.19967078189300411</v>
      </c>
      <c r="H10" s="5">
        <f t="shared" si="1"/>
        <v>0.19316872427983539</v>
      </c>
      <c r="I10" s="17">
        <v>61060</v>
      </c>
      <c r="J10" s="17">
        <v>18593</v>
      </c>
      <c r="K10" s="17">
        <v>17421</v>
      </c>
      <c r="L10" s="5">
        <f t="shared" si="2"/>
        <v>0.3045037667867671</v>
      </c>
      <c r="M10" s="5">
        <f t="shared" si="3"/>
        <v>0.28530953160825417</v>
      </c>
    </row>
    <row r="11" spans="1:13" ht="18.75" x14ac:dyDescent="0.25">
      <c r="A11" s="3">
        <v>5</v>
      </c>
      <c r="B11" s="4" t="s">
        <v>92</v>
      </c>
      <c r="C11" s="4" t="s">
        <v>6</v>
      </c>
      <c r="D11" s="17">
        <v>54981</v>
      </c>
      <c r="E11" s="17">
        <v>27147</v>
      </c>
      <c r="F11" s="17">
        <v>22367</v>
      </c>
      <c r="G11" s="5">
        <f t="shared" si="0"/>
        <v>0.49375238718830139</v>
      </c>
      <c r="H11" s="5">
        <f t="shared" si="1"/>
        <v>0.40681326276350011</v>
      </c>
      <c r="I11" s="17">
        <v>71562</v>
      </c>
      <c r="J11" s="17">
        <v>50562</v>
      </c>
      <c r="K11" s="17">
        <v>40226</v>
      </c>
      <c r="L11" s="5">
        <f t="shared" si="2"/>
        <v>0.7065481680221346</v>
      </c>
      <c r="M11" s="5">
        <f t="shared" si="3"/>
        <v>0.56211397110198147</v>
      </c>
    </row>
    <row r="12" spans="1:13" ht="18.75" x14ac:dyDescent="0.25">
      <c r="A12" s="3">
        <v>6</v>
      </c>
      <c r="B12" s="4" t="s">
        <v>85</v>
      </c>
      <c r="C12" s="4" t="s">
        <v>7</v>
      </c>
      <c r="D12" s="17">
        <v>12297</v>
      </c>
      <c r="E12" s="17">
        <v>8598</v>
      </c>
      <c r="F12" s="17">
        <v>6406</v>
      </c>
      <c r="G12" s="5">
        <f t="shared" si="0"/>
        <v>0.69919492559160767</v>
      </c>
      <c r="H12" s="5">
        <f t="shared" si="1"/>
        <v>0.5209400666829308</v>
      </c>
      <c r="I12" s="17">
        <v>17508</v>
      </c>
      <c r="J12" s="17">
        <v>12416</v>
      </c>
      <c r="K12" s="17">
        <v>9414</v>
      </c>
      <c r="L12" s="5">
        <f t="shared" si="2"/>
        <v>0.70916152615946992</v>
      </c>
      <c r="M12" s="5">
        <f t="shared" si="3"/>
        <v>0.53769705277587387</v>
      </c>
    </row>
    <row r="13" spans="1:13" ht="18.75" x14ac:dyDescent="0.25">
      <c r="A13" s="3">
        <v>7</v>
      </c>
      <c r="B13" s="4" t="s">
        <v>86</v>
      </c>
      <c r="C13" s="4" t="s">
        <v>8</v>
      </c>
      <c r="D13" s="17">
        <v>20359</v>
      </c>
      <c r="E13" s="17">
        <v>11733</v>
      </c>
      <c r="F13" s="17">
        <v>4441</v>
      </c>
      <c r="G13" s="5">
        <f t="shared" si="0"/>
        <v>0.57630531951471098</v>
      </c>
      <c r="H13" s="5">
        <f t="shared" si="1"/>
        <v>0.21813448597671792</v>
      </c>
      <c r="I13" s="17">
        <v>25976</v>
      </c>
      <c r="J13" s="17">
        <v>14679</v>
      </c>
      <c r="K13" s="17">
        <v>6658</v>
      </c>
      <c r="L13" s="5">
        <f t="shared" si="2"/>
        <v>0.56509855251000929</v>
      </c>
      <c r="M13" s="5">
        <f t="shared" si="3"/>
        <v>0.25631352017246689</v>
      </c>
    </row>
    <row r="14" spans="1:13" ht="18.75" x14ac:dyDescent="0.25">
      <c r="A14" s="3">
        <v>8</v>
      </c>
      <c r="B14" s="4" t="s">
        <v>87</v>
      </c>
      <c r="C14" s="4" t="s">
        <v>26</v>
      </c>
      <c r="D14" s="17">
        <v>6000</v>
      </c>
      <c r="E14" s="17">
        <v>1606</v>
      </c>
      <c r="F14" s="17">
        <v>875</v>
      </c>
      <c r="G14" s="5">
        <f t="shared" si="0"/>
        <v>0.26766666666666666</v>
      </c>
      <c r="H14" s="5">
        <f t="shared" si="1"/>
        <v>0.14583333333333334</v>
      </c>
      <c r="I14" s="17">
        <v>9000</v>
      </c>
      <c r="J14" s="17">
        <v>3500</v>
      </c>
      <c r="K14" s="17">
        <v>2109</v>
      </c>
      <c r="L14" s="5">
        <f t="shared" si="2"/>
        <v>0.3888888888888889</v>
      </c>
      <c r="M14" s="5">
        <f t="shared" si="3"/>
        <v>0.23433333333333334</v>
      </c>
    </row>
    <row r="15" spans="1:13" ht="18.75" x14ac:dyDescent="0.25">
      <c r="A15" s="3">
        <v>9</v>
      </c>
      <c r="B15" s="4" t="s">
        <v>88</v>
      </c>
      <c r="C15" s="4" t="s">
        <v>9</v>
      </c>
      <c r="D15" s="17">
        <v>32000</v>
      </c>
      <c r="E15" s="17">
        <v>8458</v>
      </c>
      <c r="F15" s="17">
        <v>7709</v>
      </c>
      <c r="G15" s="5">
        <f t="shared" si="0"/>
        <v>0.26431250000000001</v>
      </c>
      <c r="H15" s="5">
        <f t="shared" si="1"/>
        <v>0.24090624999999999</v>
      </c>
      <c r="I15" s="17">
        <v>39600</v>
      </c>
      <c r="J15" s="17">
        <v>44321</v>
      </c>
      <c r="K15" s="17">
        <v>39863</v>
      </c>
      <c r="L15" s="5">
        <f t="shared" si="2"/>
        <v>1.1192171717171717</v>
      </c>
      <c r="M15" s="5">
        <f t="shared" si="3"/>
        <v>1.0066414141414142</v>
      </c>
    </row>
    <row r="16" spans="1:13" ht="18.75" x14ac:dyDescent="0.25">
      <c r="A16" s="3">
        <v>10</v>
      </c>
      <c r="B16" s="4" t="s">
        <v>93</v>
      </c>
      <c r="C16" s="4" t="s">
        <v>10</v>
      </c>
      <c r="D16" s="17">
        <v>185000</v>
      </c>
      <c r="E16" s="17">
        <v>189764</v>
      </c>
      <c r="F16" s="17">
        <v>166122</v>
      </c>
      <c r="G16" s="5">
        <f t="shared" si="0"/>
        <v>1.0257513513513514</v>
      </c>
      <c r="H16" s="5">
        <f t="shared" si="1"/>
        <v>0.89795675675675679</v>
      </c>
      <c r="I16" s="17">
        <v>246000</v>
      </c>
      <c r="J16" s="17">
        <v>262600</v>
      </c>
      <c r="K16" s="17">
        <v>238471</v>
      </c>
      <c r="L16" s="5">
        <f t="shared" si="2"/>
        <v>1.0674796747967479</v>
      </c>
      <c r="M16" s="5">
        <f t="shared" si="3"/>
        <v>0.96939430894308942</v>
      </c>
    </row>
    <row r="17" spans="1:13" ht="18.75" x14ac:dyDescent="0.25">
      <c r="A17" s="3">
        <v>11</v>
      </c>
      <c r="B17" s="4" t="s">
        <v>94</v>
      </c>
      <c r="C17" s="4" t="s">
        <v>11</v>
      </c>
      <c r="D17" s="17">
        <v>85000</v>
      </c>
      <c r="E17" s="17">
        <v>19072</v>
      </c>
      <c r="F17" s="17">
        <v>17335</v>
      </c>
      <c r="G17" s="5">
        <f t="shared" si="0"/>
        <v>0.22437647058823529</v>
      </c>
      <c r="H17" s="5">
        <f t="shared" si="1"/>
        <v>0.20394117647058824</v>
      </c>
      <c r="I17" s="17">
        <v>114999.99999999999</v>
      </c>
      <c r="J17" s="17">
        <v>81208</v>
      </c>
      <c r="K17" s="17">
        <v>67207</v>
      </c>
      <c r="L17" s="5">
        <f t="shared" si="2"/>
        <v>0.70615652173913057</v>
      </c>
      <c r="M17" s="5">
        <f t="shared" si="3"/>
        <v>0.58440869565217402</v>
      </c>
    </row>
    <row r="18" spans="1:13" ht="18.75" x14ac:dyDescent="0.25">
      <c r="A18" s="3">
        <v>12</v>
      </c>
      <c r="B18" s="4" t="s">
        <v>100</v>
      </c>
      <c r="C18" s="4" t="s">
        <v>12</v>
      </c>
      <c r="D18" s="17">
        <v>26000</v>
      </c>
      <c r="E18" s="17">
        <v>11851</v>
      </c>
      <c r="F18" s="17">
        <v>10024</v>
      </c>
      <c r="G18" s="5">
        <f t="shared" si="0"/>
        <v>0.4558076923076923</v>
      </c>
      <c r="H18" s="5">
        <f t="shared" si="1"/>
        <v>0.38553846153846155</v>
      </c>
      <c r="I18" s="17">
        <v>23000</v>
      </c>
      <c r="J18" s="17">
        <v>24184</v>
      </c>
      <c r="K18" s="17">
        <v>19733</v>
      </c>
      <c r="L18" s="5">
        <f t="shared" si="2"/>
        <v>1.0514782608695652</v>
      </c>
      <c r="M18" s="5">
        <f t="shared" si="3"/>
        <v>0.8579565217391304</v>
      </c>
    </row>
    <row r="19" spans="1:13" ht="18.75" x14ac:dyDescent="0.25">
      <c r="A19" s="31" t="s">
        <v>13</v>
      </c>
      <c r="B19" s="31"/>
      <c r="C19" s="8"/>
      <c r="D19" s="18">
        <f>SUM(D7:D18)</f>
        <v>809237</v>
      </c>
      <c r="E19" s="18">
        <f>SUM(E7:E18)</f>
        <v>453833</v>
      </c>
      <c r="F19" s="18">
        <f>SUM(F7:F18)</f>
        <v>412892</v>
      </c>
      <c r="G19" s="6">
        <f t="shared" si="0"/>
        <v>0.56081592907887301</v>
      </c>
      <c r="H19" s="6">
        <f t="shared" si="1"/>
        <v>0.51022382812451728</v>
      </c>
      <c r="I19" s="18">
        <f>SUM(I7:I18)</f>
        <v>1065706</v>
      </c>
      <c r="J19" s="18">
        <f>SUM(J7:J18)</f>
        <v>974052</v>
      </c>
      <c r="K19" s="18">
        <f>SUM(K7:K18)</f>
        <v>890559</v>
      </c>
      <c r="L19" s="6">
        <f t="shared" si="2"/>
        <v>0.91399691847470133</v>
      </c>
      <c r="M19" s="6">
        <f t="shared" si="3"/>
        <v>0.83565167128645235</v>
      </c>
    </row>
    <row r="20" spans="1:13" ht="18.75" x14ac:dyDescent="0.25">
      <c r="A20" s="3">
        <v>13</v>
      </c>
      <c r="B20" s="4" t="s">
        <v>95</v>
      </c>
      <c r="C20" s="4" t="s">
        <v>28</v>
      </c>
      <c r="D20" s="17">
        <v>200000</v>
      </c>
      <c r="E20" s="17">
        <v>101719</v>
      </c>
      <c r="F20" s="17">
        <v>102789</v>
      </c>
      <c r="G20" s="5">
        <f t="shared" si="0"/>
        <v>0.50859500000000002</v>
      </c>
      <c r="H20" s="5">
        <f t="shared" si="1"/>
        <v>0.51394499999999999</v>
      </c>
      <c r="I20" s="17">
        <v>242000</v>
      </c>
      <c r="J20" s="17">
        <v>142962</v>
      </c>
      <c r="K20" s="17">
        <v>157098</v>
      </c>
      <c r="L20" s="5">
        <f t="shared" si="2"/>
        <v>0.59075206611570252</v>
      </c>
      <c r="M20" s="5">
        <f t="shared" si="3"/>
        <v>0.64916528925619832</v>
      </c>
    </row>
    <row r="21" spans="1:13" ht="18.75" x14ac:dyDescent="0.25">
      <c r="A21" s="7"/>
      <c r="B21" s="7"/>
      <c r="C21" s="7"/>
      <c r="D21" s="18">
        <f>SUM(D20:D20)</f>
        <v>200000</v>
      </c>
      <c r="E21" s="18">
        <f>SUM(E20:E20)</f>
        <v>101719</v>
      </c>
      <c r="F21" s="18">
        <f>SUM(F20:F20)</f>
        <v>102789</v>
      </c>
      <c r="G21" s="6">
        <f t="shared" si="0"/>
        <v>0.50859500000000002</v>
      </c>
      <c r="H21" s="6">
        <f t="shared" si="1"/>
        <v>0.51394499999999999</v>
      </c>
      <c r="I21" s="18">
        <f>SUM(I20:I20)</f>
        <v>242000</v>
      </c>
      <c r="J21" s="18">
        <f>SUM(J20:J20)</f>
        <v>142962</v>
      </c>
      <c r="K21" s="18">
        <f>SUM(K20:K20)</f>
        <v>157098</v>
      </c>
      <c r="L21" s="6">
        <f t="shared" si="2"/>
        <v>0.59075206611570252</v>
      </c>
      <c r="M21" s="6">
        <f t="shared" si="3"/>
        <v>0.64916528925619832</v>
      </c>
    </row>
    <row r="22" spans="1:13" ht="18.75" x14ac:dyDescent="0.25">
      <c r="A22" s="7" t="s">
        <v>41</v>
      </c>
      <c r="B22" s="23" t="s">
        <v>40</v>
      </c>
      <c r="C22" s="7"/>
      <c r="D22" s="18">
        <v>0</v>
      </c>
      <c r="E22" s="18">
        <v>0</v>
      </c>
      <c r="F22" s="18">
        <v>23502</v>
      </c>
      <c r="G22" s="6">
        <v>0</v>
      </c>
      <c r="H22" s="6">
        <v>0</v>
      </c>
      <c r="I22" s="18">
        <v>0</v>
      </c>
      <c r="J22" s="18">
        <v>0</v>
      </c>
      <c r="K22" s="18">
        <v>45684</v>
      </c>
      <c r="L22" s="6">
        <v>0</v>
      </c>
      <c r="M22" s="6">
        <v>0</v>
      </c>
    </row>
    <row r="23" spans="1:13" ht="18.75" x14ac:dyDescent="0.25">
      <c r="A23" s="3">
        <v>15</v>
      </c>
      <c r="B23" s="4" t="s">
        <v>104</v>
      </c>
      <c r="C23" s="4" t="s">
        <v>27</v>
      </c>
      <c r="D23" s="17">
        <v>28220</v>
      </c>
      <c r="E23" s="17">
        <v>44302</v>
      </c>
      <c r="F23" s="17">
        <v>1701</v>
      </c>
      <c r="G23" s="5">
        <f t="shared" si="0"/>
        <v>1.5698795180722891</v>
      </c>
      <c r="H23" s="5">
        <f t="shared" si="1"/>
        <v>6.0276399716513114E-2</v>
      </c>
      <c r="I23" s="17">
        <v>58909.999999999993</v>
      </c>
      <c r="J23" s="17">
        <v>36051</v>
      </c>
      <c r="K23" s="17">
        <v>9551</v>
      </c>
      <c r="L23" s="5">
        <f t="shared" si="2"/>
        <v>0.61196740791037185</v>
      </c>
      <c r="M23" s="5">
        <f t="shared" si="3"/>
        <v>0.16212867085384486</v>
      </c>
    </row>
    <row r="24" spans="1:13" ht="18.75" x14ac:dyDescent="0.25">
      <c r="A24" s="3">
        <v>16</v>
      </c>
      <c r="B24" s="4" t="s">
        <v>96</v>
      </c>
      <c r="C24" s="4" t="s">
        <v>14</v>
      </c>
      <c r="D24" s="17">
        <v>4620</v>
      </c>
      <c r="E24" s="17">
        <v>0</v>
      </c>
      <c r="F24" s="17">
        <v>22</v>
      </c>
      <c r="G24" s="5">
        <f t="shared" si="0"/>
        <v>0</v>
      </c>
      <c r="H24" s="5">
        <f t="shared" si="1"/>
        <v>4.7619047619047623E-3</v>
      </c>
      <c r="I24" s="17">
        <v>9240</v>
      </c>
      <c r="J24" s="17">
        <v>0</v>
      </c>
      <c r="K24" s="17">
        <v>337</v>
      </c>
      <c r="L24" s="5">
        <f t="shared" si="2"/>
        <v>0</v>
      </c>
      <c r="M24" s="5">
        <f t="shared" si="3"/>
        <v>3.6471861471861475E-2</v>
      </c>
    </row>
    <row r="25" spans="1:13" ht="18.75" x14ac:dyDescent="0.25">
      <c r="A25" s="3">
        <v>17</v>
      </c>
      <c r="B25" s="4" t="s">
        <v>101</v>
      </c>
      <c r="C25" s="4" t="s">
        <v>15</v>
      </c>
      <c r="D25" s="17">
        <v>1500</v>
      </c>
      <c r="E25" s="17">
        <v>0</v>
      </c>
      <c r="F25" s="17">
        <v>0</v>
      </c>
      <c r="G25" s="5">
        <f t="shared" si="0"/>
        <v>0</v>
      </c>
      <c r="H25" s="5">
        <f t="shared" si="1"/>
        <v>0</v>
      </c>
      <c r="I25" s="17">
        <v>3000</v>
      </c>
      <c r="J25" s="17">
        <v>0</v>
      </c>
      <c r="K25" s="17">
        <v>0</v>
      </c>
      <c r="L25" s="5">
        <f t="shared" si="2"/>
        <v>0</v>
      </c>
      <c r="M25" s="5">
        <f t="shared" si="3"/>
        <v>0</v>
      </c>
    </row>
    <row r="26" spans="1:13" ht="18.75" x14ac:dyDescent="0.25">
      <c r="A26" s="3">
        <v>18</v>
      </c>
      <c r="B26" s="4" t="s">
        <v>105</v>
      </c>
      <c r="C26" s="4" t="s">
        <v>29</v>
      </c>
      <c r="D26" s="17">
        <v>2000</v>
      </c>
      <c r="E26" s="17">
        <v>12</v>
      </c>
      <c r="F26" s="17">
        <v>7</v>
      </c>
      <c r="G26" s="5">
        <f t="shared" si="0"/>
        <v>6.0000000000000001E-3</v>
      </c>
      <c r="H26" s="5">
        <f t="shared" si="1"/>
        <v>3.5000000000000001E-3</v>
      </c>
      <c r="I26" s="17">
        <v>2000</v>
      </c>
      <c r="J26" s="17">
        <v>20</v>
      </c>
      <c r="K26" s="17">
        <v>14</v>
      </c>
      <c r="L26" s="5">
        <f t="shared" si="2"/>
        <v>0.01</v>
      </c>
      <c r="M26" s="5">
        <f t="shared" si="3"/>
        <v>7.0000000000000001E-3</v>
      </c>
    </row>
    <row r="27" spans="1:13" ht="18.75" x14ac:dyDescent="0.25">
      <c r="A27" s="3">
        <v>19</v>
      </c>
      <c r="B27" s="4" t="s">
        <v>102</v>
      </c>
      <c r="C27" s="4" t="s">
        <v>16</v>
      </c>
      <c r="D27" s="17">
        <v>3775</v>
      </c>
      <c r="E27" s="17">
        <v>0</v>
      </c>
      <c r="F27" s="17">
        <v>208</v>
      </c>
      <c r="G27" s="5">
        <f t="shared" si="0"/>
        <v>0</v>
      </c>
      <c r="H27" s="5">
        <f t="shared" si="1"/>
        <v>5.5099337748344371E-2</v>
      </c>
      <c r="I27" s="17">
        <v>7550</v>
      </c>
      <c r="J27" s="17">
        <v>0</v>
      </c>
      <c r="K27" s="17">
        <v>490</v>
      </c>
      <c r="L27" s="5">
        <f t="shared" si="2"/>
        <v>0</v>
      </c>
      <c r="M27" s="5">
        <f t="shared" si="3"/>
        <v>6.4900662251655625E-2</v>
      </c>
    </row>
    <row r="28" spans="1:13" ht="18.75" x14ac:dyDescent="0.25">
      <c r="A28" s="3">
        <v>20</v>
      </c>
      <c r="B28" s="4" t="s">
        <v>97</v>
      </c>
      <c r="C28" s="4" t="s">
        <v>71</v>
      </c>
      <c r="D28" s="17">
        <v>288</v>
      </c>
      <c r="E28" s="17">
        <v>0</v>
      </c>
      <c r="F28" s="17">
        <v>2</v>
      </c>
      <c r="G28" s="5">
        <f t="shared" si="0"/>
        <v>0</v>
      </c>
      <c r="H28" s="5">
        <f t="shared" si="1"/>
        <v>6.9444444444444441E-3</v>
      </c>
      <c r="I28" s="17">
        <v>596</v>
      </c>
      <c r="J28" s="17">
        <v>0</v>
      </c>
      <c r="K28" s="17">
        <v>3</v>
      </c>
      <c r="L28" s="5">
        <f t="shared" si="2"/>
        <v>0</v>
      </c>
      <c r="M28" s="5">
        <f t="shared" si="3"/>
        <v>5.0335570469798654E-3</v>
      </c>
    </row>
    <row r="29" spans="1:13" ht="18.75" x14ac:dyDescent="0.25">
      <c r="A29" s="3">
        <v>21</v>
      </c>
      <c r="B29" s="4" t="s">
        <v>106</v>
      </c>
      <c r="C29" s="4" t="s">
        <v>30</v>
      </c>
      <c r="D29" s="17">
        <v>4288</v>
      </c>
      <c r="E29" s="17">
        <v>246</v>
      </c>
      <c r="F29" s="17">
        <v>200</v>
      </c>
      <c r="G29" s="5">
        <f t="shared" si="0"/>
        <v>5.7369402985074626E-2</v>
      </c>
      <c r="H29" s="5">
        <f t="shared" si="1"/>
        <v>4.6641791044776122E-2</v>
      </c>
      <c r="I29" s="17">
        <v>8643</v>
      </c>
      <c r="J29" s="17">
        <v>778</v>
      </c>
      <c r="K29" s="17">
        <v>558</v>
      </c>
      <c r="L29" s="5">
        <f t="shared" si="2"/>
        <v>9.0015041073701257E-2</v>
      </c>
      <c r="M29" s="5">
        <f t="shared" si="3"/>
        <v>6.4560916348490108E-2</v>
      </c>
    </row>
    <row r="30" spans="1:13" ht="18.75" x14ac:dyDescent="0.25">
      <c r="A30" s="3">
        <v>22</v>
      </c>
      <c r="B30" s="4" t="s">
        <v>107</v>
      </c>
      <c r="C30" s="4" t="s">
        <v>31</v>
      </c>
      <c r="D30" s="17">
        <v>48755</v>
      </c>
      <c r="E30" s="17">
        <v>21966</v>
      </c>
      <c r="F30" s="17">
        <v>16936</v>
      </c>
      <c r="G30" s="5">
        <f t="shared" si="0"/>
        <v>0.4505384063173008</v>
      </c>
      <c r="H30" s="5">
        <f t="shared" si="1"/>
        <v>0.3473695005640447</v>
      </c>
      <c r="I30" s="17">
        <v>103811.00000000001</v>
      </c>
      <c r="J30" s="17">
        <v>65035</v>
      </c>
      <c r="K30" s="17">
        <v>59547</v>
      </c>
      <c r="L30" s="5">
        <f t="shared" si="2"/>
        <v>0.62647503636416169</v>
      </c>
      <c r="M30" s="5">
        <f t="shared" si="3"/>
        <v>0.57360973307260299</v>
      </c>
    </row>
    <row r="31" spans="1:13" ht="18.75" x14ac:dyDescent="0.25">
      <c r="A31" s="3">
        <v>23</v>
      </c>
      <c r="B31" s="4" t="s">
        <v>108</v>
      </c>
      <c r="C31" s="4" t="s">
        <v>32</v>
      </c>
      <c r="D31" s="17">
        <v>34566</v>
      </c>
      <c r="E31" s="17"/>
      <c r="F31" s="17">
        <v>1936</v>
      </c>
      <c r="G31" s="5">
        <f t="shared" si="0"/>
        <v>0</v>
      </c>
      <c r="H31" s="5">
        <f t="shared" si="1"/>
        <v>5.6008794769426606E-2</v>
      </c>
      <c r="I31" s="17">
        <v>80387</v>
      </c>
      <c r="J31" s="17">
        <v>0</v>
      </c>
      <c r="K31" s="17">
        <v>5178</v>
      </c>
      <c r="L31" s="5">
        <f t="shared" si="2"/>
        <v>0</v>
      </c>
      <c r="M31" s="5">
        <f t="shared" si="3"/>
        <v>6.4413400176645472E-2</v>
      </c>
    </row>
    <row r="32" spans="1:13" ht="18.75" x14ac:dyDescent="0.25">
      <c r="A32" s="3">
        <v>24</v>
      </c>
      <c r="B32" s="4" t="s">
        <v>113</v>
      </c>
      <c r="C32" s="4" t="s">
        <v>34</v>
      </c>
      <c r="D32" s="17">
        <v>9344</v>
      </c>
      <c r="E32" s="17">
        <v>3591</v>
      </c>
      <c r="F32" s="17">
        <v>1987</v>
      </c>
      <c r="G32" s="5">
        <f t="shared" si="0"/>
        <v>0.38431078767123289</v>
      </c>
      <c r="H32" s="5">
        <f t="shared" si="1"/>
        <v>0.21264982876712329</v>
      </c>
      <c r="I32" s="17">
        <v>20224</v>
      </c>
      <c r="J32" s="17">
        <v>17568</v>
      </c>
      <c r="K32" s="17">
        <v>9091</v>
      </c>
      <c r="L32" s="5">
        <f t="shared" si="2"/>
        <v>0.86867088607594933</v>
      </c>
      <c r="M32" s="5">
        <f t="shared" si="3"/>
        <v>0.44951542721518989</v>
      </c>
    </row>
    <row r="33" spans="1:13" ht="18.75" x14ac:dyDescent="0.25">
      <c r="A33" s="3">
        <v>25</v>
      </c>
      <c r="B33" s="4" t="s">
        <v>114</v>
      </c>
      <c r="C33" s="4" t="s">
        <v>33</v>
      </c>
      <c r="D33" s="17">
        <v>10197</v>
      </c>
      <c r="E33" s="17">
        <v>1182</v>
      </c>
      <c r="F33" s="17">
        <v>830</v>
      </c>
      <c r="G33" s="5">
        <f t="shared" si="0"/>
        <v>0.11591644601353339</v>
      </c>
      <c r="H33" s="5">
        <f t="shared" si="1"/>
        <v>8.1396489163479455E-2</v>
      </c>
      <c r="I33" s="17">
        <v>20196</v>
      </c>
      <c r="J33" s="17">
        <v>3713</v>
      </c>
      <c r="K33" s="17">
        <v>2052</v>
      </c>
      <c r="L33" s="5">
        <f t="shared" si="2"/>
        <v>0.18384828678946327</v>
      </c>
      <c r="M33" s="5">
        <f t="shared" si="3"/>
        <v>0.10160427807486631</v>
      </c>
    </row>
    <row r="34" spans="1:13" ht="18.75" x14ac:dyDescent="0.25">
      <c r="A34" s="3">
        <v>26</v>
      </c>
      <c r="B34" s="4" t="s">
        <v>109</v>
      </c>
      <c r="C34" s="4" t="s">
        <v>35</v>
      </c>
      <c r="D34" s="17">
        <v>15472</v>
      </c>
      <c r="E34" s="17">
        <v>52</v>
      </c>
      <c r="F34" s="17">
        <v>62</v>
      </c>
      <c r="G34" s="5">
        <f t="shared" si="0"/>
        <v>3.360910031023785E-3</v>
      </c>
      <c r="H34" s="5">
        <f t="shared" si="1"/>
        <v>4.0072388831437437E-3</v>
      </c>
      <c r="I34" s="17">
        <v>31097.999999999996</v>
      </c>
      <c r="J34" s="17">
        <v>99</v>
      </c>
      <c r="K34" s="17">
        <v>114</v>
      </c>
      <c r="L34" s="5">
        <f t="shared" si="2"/>
        <v>3.1834844684545632E-3</v>
      </c>
      <c r="M34" s="5">
        <f t="shared" si="3"/>
        <v>3.665830600038588E-3</v>
      </c>
    </row>
    <row r="35" spans="1:13" ht="18.75" x14ac:dyDescent="0.25">
      <c r="A35" s="3">
        <v>27</v>
      </c>
      <c r="B35" s="4" t="s">
        <v>110</v>
      </c>
      <c r="C35" s="4" t="s">
        <v>36</v>
      </c>
      <c r="D35" s="17">
        <v>51.000000000000007</v>
      </c>
      <c r="E35" s="17">
        <v>84</v>
      </c>
      <c r="F35" s="17">
        <v>0</v>
      </c>
      <c r="G35" s="5">
        <f t="shared" si="0"/>
        <v>1.6470588235294115</v>
      </c>
      <c r="H35" s="5">
        <f t="shared" si="1"/>
        <v>0</v>
      </c>
      <c r="I35" s="17">
        <v>102.00000000000001</v>
      </c>
      <c r="J35" s="17">
        <v>175</v>
      </c>
      <c r="K35" s="17">
        <v>0</v>
      </c>
      <c r="L35" s="5">
        <f t="shared" si="2"/>
        <v>1.7156862745098036</v>
      </c>
      <c r="M35" s="5">
        <f t="shared" si="3"/>
        <v>0</v>
      </c>
    </row>
    <row r="36" spans="1:13" ht="18.75" x14ac:dyDescent="0.25">
      <c r="A36" s="3">
        <v>28</v>
      </c>
      <c r="B36" s="4" t="s">
        <v>98</v>
      </c>
      <c r="C36" s="4" t="s">
        <v>73</v>
      </c>
      <c r="D36" s="17">
        <v>850</v>
      </c>
      <c r="E36" s="17">
        <v>0</v>
      </c>
      <c r="F36" s="17">
        <v>35</v>
      </c>
      <c r="G36" s="5">
        <f t="shared" si="0"/>
        <v>0</v>
      </c>
      <c r="H36" s="5">
        <f t="shared" si="1"/>
        <v>4.1176470588235294E-2</v>
      </c>
      <c r="I36" s="17">
        <v>2210</v>
      </c>
      <c r="J36" s="17">
        <v>0</v>
      </c>
      <c r="K36" s="17">
        <v>43</v>
      </c>
      <c r="L36" s="5">
        <f t="shared" si="2"/>
        <v>0</v>
      </c>
      <c r="M36" s="5">
        <f t="shared" si="3"/>
        <v>1.9457013574660634E-2</v>
      </c>
    </row>
    <row r="37" spans="1:13" ht="18.75" x14ac:dyDescent="0.25">
      <c r="A37" s="3">
        <v>29</v>
      </c>
      <c r="B37" s="4" t="s">
        <v>99</v>
      </c>
      <c r="C37" s="4" t="s">
        <v>74</v>
      </c>
      <c r="D37" s="17">
        <v>855</v>
      </c>
      <c r="E37" s="17">
        <v>119</v>
      </c>
      <c r="F37" s="17">
        <v>48</v>
      </c>
      <c r="G37" s="5">
        <f t="shared" si="0"/>
        <v>0.1391812865497076</v>
      </c>
      <c r="H37" s="5">
        <f t="shared" si="1"/>
        <v>5.6140350877192984E-2</v>
      </c>
      <c r="I37" s="17">
        <v>1710</v>
      </c>
      <c r="J37" s="17">
        <v>1015</v>
      </c>
      <c r="K37" s="17">
        <v>722</v>
      </c>
      <c r="L37" s="5">
        <f t="shared" si="2"/>
        <v>0.5935672514619883</v>
      </c>
      <c r="M37" s="5">
        <f t="shared" si="3"/>
        <v>0.42222222222222222</v>
      </c>
    </row>
    <row r="38" spans="1:13" ht="18.75" x14ac:dyDescent="0.25">
      <c r="A38" s="3">
        <v>30</v>
      </c>
      <c r="B38" s="4" t="s">
        <v>103</v>
      </c>
      <c r="C38" s="4" t="s">
        <v>37</v>
      </c>
      <c r="D38" s="17">
        <v>16974</v>
      </c>
      <c r="E38" s="17">
        <v>1567</v>
      </c>
      <c r="F38" s="17">
        <v>182</v>
      </c>
      <c r="G38" s="5">
        <f t="shared" si="0"/>
        <v>9.231766230705786E-2</v>
      </c>
      <c r="H38" s="5">
        <f t="shared" si="1"/>
        <v>1.0722281135854836E-2</v>
      </c>
      <c r="I38" s="17">
        <v>42435</v>
      </c>
      <c r="J38" s="17">
        <v>3383</v>
      </c>
      <c r="K38" s="17">
        <v>738</v>
      </c>
      <c r="L38" s="5">
        <f t="shared" si="2"/>
        <v>7.9721927654059152E-2</v>
      </c>
      <c r="M38" s="5">
        <f t="shared" si="3"/>
        <v>1.7391304347826087E-2</v>
      </c>
    </row>
    <row r="39" spans="1:13" ht="18.75" x14ac:dyDescent="0.25">
      <c r="A39" s="3">
        <v>31</v>
      </c>
      <c r="B39" s="4" t="s">
        <v>115</v>
      </c>
      <c r="C39" s="4" t="s">
        <v>17</v>
      </c>
      <c r="D39" s="17">
        <v>0</v>
      </c>
      <c r="E39" s="17">
        <v>0</v>
      </c>
      <c r="F39" s="17">
        <v>0</v>
      </c>
      <c r="G39" s="5">
        <v>0</v>
      </c>
      <c r="H39" s="5">
        <v>0</v>
      </c>
      <c r="I39" s="17">
        <v>0</v>
      </c>
      <c r="J39" s="17">
        <v>0</v>
      </c>
      <c r="K39" s="17">
        <v>0</v>
      </c>
      <c r="L39" s="5">
        <v>0</v>
      </c>
      <c r="M39" s="5">
        <v>0</v>
      </c>
    </row>
    <row r="40" spans="1:13" ht="18.75" x14ac:dyDescent="0.25">
      <c r="A40" s="3">
        <v>32</v>
      </c>
      <c r="B40" s="4" t="s">
        <v>116</v>
      </c>
      <c r="C40" s="4" t="s">
        <v>75</v>
      </c>
      <c r="D40" s="17">
        <v>2910</v>
      </c>
      <c r="E40" s="17">
        <v>121</v>
      </c>
      <c r="F40" s="17">
        <v>62</v>
      </c>
      <c r="G40" s="5">
        <f t="shared" si="0"/>
        <v>4.1580756013745702E-2</v>
      </c>
      <c r="H40" s="5">
        <f t="shared" si="1"/>
        <v>2.1305841924398626E-2</v>
      </c>
      <c r="I40" s="17">
        <v>5820</v>
      </c>
      <c r="J40" s="17">
        <v>125</v>
      </c>
      <c r="K40" s="17">
        <v>66</v>
      </c>
      <c r="L40" s="5">
        <f t="shared" si="2"/>
        <v>2.147766323024055E-2</v>
      </c>
      <c r="M40" s="5">
        <f t="shared" si="3"/>
        <v>1.134020618556701E-2</v>
      </c>
    </row>
    <row r="41" spans="1:13" ht="18.75" x14ac:dyDescent="0.25">
      <c r="A41" s="3">
        <v>33</v>
      </c>
      <c r="B41" s="4" t="s">
        <v>111</v>
      </c>
      <c r="C41" s="4" t="s">
        <v>38</v>
      </c>
      <c r="D41" s="17">
        <v>1091</v>
      </c>
      <c r="E41" s="17">
        <v>0</v>
      </c>
      <c r="F41" s="17">
        <v>0</v>
      </c>
      <c r="G41" s="5">
        <f t="shared" si="0"/>
        <v>0</v>
      </c>
      <c r="H41" s="5">
        <f t="shared" si="1"/>
        <v>0</v>
      </c>
      <c r="I41" s="17">
        <v>262</v>
      </c>
      <c r="J41" s="17">
        <v>0</v>
      </c>
      <c r="K41" s="17">
        <v>32</v>
      </c>
      <c r="L41" s="5">
        <f t="shared" si="2"/>
        <v>0</v>
      </c>
      <c r="M41" s="5">
        <f t="shared" si="3"/>
        <v>0.12213740458015267</v>
      </c>
    </row>
    <row r="42" spans="1:13" ht="18" customHeight="1" x14ac:dyDescent="0.25">
      <c r="A42" s="3">
        <v>34</v>
      </c>
      <c r="B42" s="4" t="s">
        <v>117</v>
      </c>
      <c r="C42" s="4" t="s">
        <v>76</v>
      </c>
      <c r="D42" s="17">
        <v>2000</v>
      </c>
      <c r="E42" s="17">
        <v>10</v>
      </c>
      <c r="F42" s="17">
        <v>23</v>
      </c>
      <c r="G42" s="5">
        <f t="shared" si="0"/>
        <v>5.0000000000000001E-3</v>
      </c>
      <c r="H42" s="5">
        <f t="shared" si="1"/>
        <v>1.15E-2</v>
      </c>
      <c r="I42" s="17">
        <v>4000</v>
      </c>
      <c r="J42" s="17">
        <v>131</v>
      </c>
      <c r="K42" s="17">
        <v>145</v>
      </c>
      <c r="L42" s="5">
        <f t="shared" si="2"/>
        <v>3.2750000000000001E-2</v>
      </c>
      <c r="M42" s="5">
        <f t="shared" si="3"/>
        <v>3.6249999999999998E-2</v>
      </c>
    </row>
    <row r="43" spans="1:13" ht="18.75" x14ac:dyDescent="0.25">
      <c r="A43" s="3">
        <v>35</v>
      </c>
      <c r="B43" s="4" t="s">
        <v>112</v>
      </c>
      <c r="C43" s="4" t="s">
        <v>39</v>
      </c>
      <c r="D43" s="17">
        <v>9120</v>
      </c>
      <c r="E43" s="17">
        <v>100</v>
      </c>
      <c r="F43" s="17">
        <v>105</v>
      </c>
      <c r="G43" s="5">
        <f t="shared" si="0"/>
        <v>1.0964912280701754E-2</v>
      </c>
      <c r="H43" s="5">
        <f t="shared" si="1"/>
        <v>1.1513157894736841E-2</v>
      </c>
      <c r="I43" s="17">
        <v>19380</v>
      </c>
      <c r="J43" s="17">
        <v>835</v>
      </c>
      <c r="K43" s="17">
        <v>764</v>
      </c>
      <c r="L43" s="5">
        <f t="shared" si="2"/>
        <v>4.3085655314757484E-2</v>
      </c>
      <c r="M43" s="5">
        <f t="shared" si="3"/>
        <v>3.9422084623323014E-2</v>
      </c>
    </row>
    <row r="44" spans="1:13" ht="18.75" x14ac:dyDescent="0.25">
      <c r="A44" s="30" t="s">
        <v>13</v>
      </c>
      <c r="B44" s="30"/>
      <c r="C44" s="11"/>
      <c r="D44" s="18">
        <f>SUM(D23:D43)</f>
        <v>196876</v>
      </c>
      <c r="E44" s="18">
        <f>SUM(E23:E43)</f>
        <v>73352</v>
      </c>
      <c r="F44" s="18">
        <f>SUM(F23:F43)</f>
        <v>24346</v>
      </c>
      <c r="G44" s="6">
        <f t="shared" si="0"/>
        <v>0.37257969483329606</v>
      </c>
      <c r="H44" s="6">
        <f t="shared" si="1"/>
        <v>0.1236615940998395</v>
      </c>
      <c r="I44" s="18">
        <f>SUM(I23:I43)</f>
        <v>421574</v>
      </c>
      <c r="J44" s="18">
        <f>SUM(J23:J43)</f>
        <v>128928</v>
      </c>
      <c r="K44" s="18">
        <f>SUM(K23:K43)</f>
        <v>89445</v>
      </c>
      <c r="L44" s="6">
        <f t="shared" si="2"/>
        <v>0.30582531180765415</v>
      </c>
      <c r="M44" s="6">
        <f t="shared" si="3"/>
        <v>0.21216915654191199</v>
      </c>
    </row>
    <row r="45" spans="1:13" ht="18.75" x14ac:dyDescent="0.25">
      <c r="A45" s="3">
        <v>36</v>
      </c>
      <c r="B45" s="4" t="s">
        <v>125</v>
      </c>
      <c r="C45" s="4" t="s">
        <v>70</v>
      </c>
      <c r="D45" s="17">
        <v>0</v>
      </c>
      <c r="E45" s="17">
        <v>0</v>
      </c>
      <c r="F45" s="17">
        <v>1327</v>
      </c>
      <c r="G45" s="5">
        <v>0</v>
      </c>
      <c r="H45" s="5">
        <v>0</v>
      </c>
      <c r="I45" s="17">
        <v>0</v>
      </c>
      <c r="J45" s="17">
        <v>0</v>
      </c>
      <c r="K45" s="17">
        <v>1892</v>
      </c>
      <c r="L45" s="5">
        <v>0</v>
      </c>
      <c r="M45" s="5">
        <v>0</v>
      </c>
    </row>
    <row r="46" spans="1:13" ht="18.75" x14ac:dyDescent="0.25">
      <c r="A46" s="3">
        <v>37</v>
      </c>
      <c r="B46" s="4" t="s">
        <v>118</v>
      </c>
      <c r="C46" s="4" t="s">
        <v>72</v>
      </c>
      <c r="D46" s="17">
        <v>0</v>
      </c>
      <c r="E46" s="17">
        <v>0</v>
      </c>
      <c r="F46" s="17">
        <v>2</v>
      </c>
      <c r="G46" s="5">
        <v>0</v>
      </c>
      <c r="H46" s="5">
        <v>0</v>
      </c>
      <c r="I46" s="17">
        <v>0</v>
      </c>
      <c r="J46" s="17">
        <v>0</v>
      </c>
      <c r="K46" s="17">
        <v>15</v>
      </c>
      <c r="L46" s="5">
        <v>0</v>
      </c>
      <c r="M46" s="5">
        <v>0</v>
      </c>
    </row>
    <row r="47" spans="1:13" ht="18.75" x14ac:dyDescent="0.25">
      <c r="A47" s="3">
        <v>38</v>
      </c>
      <c r="B47" s="4" t="s">
        <v>126</v>
      </c>
      <c r="C47" s="4" t="s">
        <v>18</v>
      </c>
      <c r="D47" s="17">
        <v>0</v>
      </c>
      <c r="E47" s="17">
        <v>0</v>
      </c>
      <c r="F47" s="17">
        <v>0</v>
      </c>
      <c r="G47" s="5">
        <v>0</v>
      </c>
      <c r="H47" s="5">
        <v>0</v>
      </c>
      <c r="I47" s="17">
        <v>0</v>
      </c>
      <c r="J47" s="17">
        <v>0</v>
      </c>
      <c r="K47" s="17">
        <v>0</v>
      </c>
      <c r="L47" s="5">
        <v>0</v>
      </c>
      <c r="M47" s="5">
        <v>0</v>
      </c>
    </row>
    <row r="48" spans="1:13" ht="18.75" x14ac:dyDescent="0.25">
      <c r="A48" s="3">
        <v>39</v>
      </c>
      <c r="B48" s="4" t="s">
        <v>119</v>
      </c>
      <c r="C48" s="4" t="s">
        <v>19</v>
      </c>
      <c r="D48" s="17">
        <v>0</v>
      </c>
      <c r="E48" s="17">
        <v>0</v>
      </c>
      <c r="F48" s="17">
        <v>0</v>
      </c>
      <c r="G48" s="5">
        <v>0</v>
      </c>
      <c r="H48" s="5">
        <v>0</v>
      </c>
      <c r="I48" s="17">
        <v>0</v>
      </c>
      <c r="J48" s="17">
        <v>0</v>
      </c>
      <c r="K48" s="17">
        <v>0</v>
      </c>
      <c r="L48" s="5">
        <v>0</v>
      </c>
      <c r="M48" s="5">
        <v>0</v>
      </c>
    </row>
    <row r="49" spans="1:13" ht="18.75" x14ac:dyDescent="0.25">
      <c r="A49" s="3">
        <v>40</v>
      </c>
      <c r="B49" s="4" t="s">
        <v>120</v>
      </c>
      <c r="C49" s="4" t="s">
        <v>20</v>
      </c>
      <c r="D49" s="17">
        <v>0</v>
      </c>
      <c r="E49" s="17">
        <v>0</v>
      </c>
      <c r="F49" s="17">
        <v>0</v>
      </c>
      <c r="G49" s="5">
        <v>0</v>
      </c>
      <c r="H49" s="5">
        <v>0</v>
      </c>
      <c r="I49" s="17">
        <v>0</v>
      </c>
      <c r="J49" s="17">
        <v>0</v>
      </c>
      <c r="K49" s="17">
        <v>0</v>
      </c>
      <c r="L49" s="5">
        <v>0</v>
      </c>
      <c r="M49" s="5">
        <v>0</v>
      </c>
    </row>
    <row r="50" spans="1:13" ht="18.75" x14ac:dyDescent="0.25">
      <c r="A50" s="3">
        <v>41</v>
      </c>
      <c r="B50" s="4" t="s">
        <v>121</v>
      </c>
      <c r="C50" s="4" t="s">
        <v>21</v>
      </c>
      <c r="D50" s="17">
        <v>0</v>
      </c>
      <c r="E50" s="17">
        <v>0</v>
      </c>
      <c r="F50" s="17">
        <v>0</v>
      </c>
      <c r="G50" s="5">
        <v>0</v>
      </c>
      <c r="H50" s="5">
        <v>0</v>
      </c>
      <c r="I50" s="17">
        <v>0</v>
      </c>
      <c r="J50" s="17">
        <v>0</v>
      </c>
      <c r="K50" s="17">
        <v>0</v>
      </c>
      <c r="L50" s="5">
        <v>0</v>
      </c>
      <c r="M50" s="5">
        <v>0</v>
      </c>
    </row>
    <row r="51" spans="1:13" ht="18.75" x14ac:dyDescent="0.25">
      <c r="A51" s="3">
        <v>42</v>
      </c>
      <c r="B51" s="4" t="s">
        <v>122</v>
      </c>
      <c r="C51" s="4" t="s">
        <v>22</v>
      </c>
      <c r="D51" s="17">
        <v>0</v>
      </c>
      <c r="E51" s="17">
        <v>0</v>
      </c>
      <c r="F51" s="17">
        <v>0</v>
      </c>
      <c r="G51" s="5">
        <v>0</v>
      </c>
      <c r="H51" s="5">
        <v>0</v>
      </c>
      <c r="I51" s="17">
        <v>0</v>
      </c>
      <c r="J51" s="17">
        <v>0</v>
      </c>
      <c r="K51" s="17">
        <v>0</v>
      </c>
      <c r="L51" s="5">
        <v>0</v>
      </c>
      <c r="M51" s="5">
        <v>0</v>
      </c>
    </row>
    <row r="52" spans="1:13" ht="18.75" x14ac:dyDescent="0.25">
      <c r="A52" s="3">
        <v>43</v>
      </c>
      <c r="B52" s="4" t="s">
        <v>123</v>
      </c>
      <c r="C52" s="4" t="s">
        <v>23</v>
      </c>
      <c r="D52" s="17">
        <v>0</v>
      </c>
      <c r="E52" s="17">
        <v>0</v>
      </c>
      <c r="F52" s="17">
        <v>0</v>
      </c>
      <c r="G52" s="5">
        <v>0</v>
      </c>
      <c r="H52" s="5">
        <v>0</v>
      </c>
      <c r="I52" s="17">
        <v>0</v>
      </c>
      <c r="J52" s="17">
        <v>0</v>
      </c>
      <c r="K52" s="17">
        <v>0</v>
      </c>
      <c r="L52" s="5">
        <v>0</v>
      </c>
      <c r="M52" s="5">
        <v>0</v>
      </c>
    </row>
    <row r="53" spans="1:13" ht="18.75" x14ac:dyDescent="0.25">
      <c r="A53" s="3">
        <v>44</v>
      </c>
      <c r="B53" s="4" t="s">
        <v>124</v>
      </c>
      <c r="C53" s="4" t="s">
        <v>24</v>
      </c>
      <c r="D53" s="17">
        <v>0</v>
      </c>
      <c r="E53" s="17">
        <v>0</v>
      </c>
      <c r="F53" s="17">
        <v>0</v>
      </c>
      <c r="G53" s="5">
        <v>0</v>
      </c>
      <c r="H53" s="5">
        <v>0</v>
      </c>
      <c r="I53" s="17">
        <v>0</v>
      </c>
      <c r="J53" s="17">
        <v>0</v>
      </c>
      <c r="K53" s="17">
        <v>0</v>
      </c>
      <c r="L53" s="5">
        <v>0</v>
      </c>
      <c r="M53" s="5">
        <v>0</v>
      </c>
    </row>
    <row r="54" spans="1:13" ht="18.75" x14ac:dyDescent="0.3">
      <c r="A54" s="3">
        <v>45</v>
      </c>
      <c r="B54" s="12" t="s">
        <v>49</v>
      </c>
      <c r="C54" s="9"/>
      <c r="D54" s="19">
        <v>0</v>
      </c>
      <c r="E54" s="19">
        <v>0</v>
      </c>
      <c r="F54" s="17">
        <v>43</v>
      </c>
      <c r="G54" s="5">
        <v>0</v>
      </c>
      <c r="H54" s="5">
        <v>0</v>
      </c>
      <c r="I54" s="19">
        <v>0</v>
      </c>
      <c r="J54" s="19">
        <v>0</v>
      </c>
      <c r="K54" s="17">
        <v>1287</v>
      </c>
      <c r="L54" s="5">
        <v>0</v>
      </c>
      <c r="M54" s="5">
        <v>0</v>
      </c>
    </row>
    <row r="55" spans="1:13" ht="18.75" x14ac:dyDescent="0.25">
      <c r="A55" s="30" t="s">
        <v>13</v>
      </c>
      <c r="B55" s="30"/>
      <c r="C55" s="30"/>
      <c r="D55" s="18">
        <f>SUM(D45:D54)</f>
        <v>0</v>
      </c>
      <c r="E55" s="18">
        <f>SUM(E45:E54)</f>
        <v>0</v>
      </c>
      <c r="F55" s="18">
        <f>SUM(F45:F54)</f>
        <v>1372</v>
      </c>
      <c r="G55" s="6">
        <v>0</v>
      </c>
      <c r="H55" s="6">
        <v>0</v>
      </c>
      <c r="I55" s="18">
        <f>SUM(I45:I54)</f>
        <v>0</v>
      </c>
      <c r="J55" s="18">
        <f>SUM(J45:J54)</f>
        <v>0</v>
      </c>
      <c r="K55" s="18">
        <f>SUM(K45:K54)</f>
        <v>3194</v>
      </c>
      <c r="L55" s="6">
        <v>0</v>
      </c>
      <c r="M55" s="6">
        <v>0</v>
      </c>
    </row>
    <row r="56" spans="1:13" ht="18.75" x14ac:dyDescent="0.3">
      <c r="A56" s="29" t="s">
        <v>25</v>
      </c>
      <c r="B56" s="29"/>
      <c r="C56" s="29"/>
      <c r="D56" s="20">
        <f>D19+D21+D44+D55</f>
        <v>1206113</v>
      </c>
      <c r="E56" s="20">
        <f>E19+E21+E44+E55</f>
        <v>628904</v>
      </c>
      <c r="F56" s="20">
        <f>F19+F21+F44+F55+F22</f>
        <v>564901</v>
      </c>
      <c r="G56" s="6">
        <f t="shared" si="0"/>
        <v>0.52143041323657069</v>
      </c>
      <c r="H56" s="6">
        <f t="shared" si="1"/>
        <v>0.46836490444925144</v>
      </c>
      <c r="I56" s="20">
        <f>I19+I21+I44+I55</f>
        <v>1729280</v>
      </c>
      <c r="J56" s="20">
        <f>J19+J21+J44+J55</f>
        <v>1245942</v>
      </c>
      <c r="K56" s="20">
        <f>K19+K21+K44+K55+K22</f>
        <v>1185980</v>
      </c>
      <c r="L56" s="6">
        <f t="shared" si="2"/>
        <v>0.72049754811250921</v>
      </c>
      <c r="M56" s="6">
        <f t="shared" si="3"/>
        <v>0.68582300148038489</v>
      </c>
    </row>
    <row r="57" spans="1:13" ht="18.75" hidden="1" x14ac:dyDescent="0.3">
      <c r="A57" s="15"/>
      <c r="B57" s="16" t="s">
        <v>44</v>
      </c>
      <c r="C57" s="15"/>
      <c r="D57" s="15"/>
      <c r="E57" s="15"/>
      <c r="F57" s="15">
        <v>250</v>
      </c>
      <c r="G57" s="15"/>
      <c r="H57" s="15"/>
      <c r="I57" s="21"/>
      <c r="J57" s="21"/>
      <c r="K57" s="21">
        <v>335</v>
      </c>
      <c r="L57" s="15"/>
      <c r="M57" s="14" t="e">
        <f t="shared" si="3"/>
        <v>#DIV/0!</v>
      </c>
    </row>
    <row r="58" spans="1:13" ht="18.75" hidden="1" x14ac:dyDescent="0.3">
      <c r="A58" s="9"/>
      <c r="B58" s="12" t="s">
        <v>45</v>
      </c>
      <c r="C58" s="9"/>
      <c r="D58" s="9"/>
      <c r="E58" s="9"/>
      <c r="F58" s="9">
        <v>1674</v>
      </c>
      <c r="G58" s="9"/>
      <c r="H58" s="9"/>
      <c r="I58" s="19"/>
      <c r="J58" s="19"/>
      <c r="K58" s="19">
        <v>3042</v>
      </c>
      <c r="L58" s="9"/>
      <c r="M58" s="14" t="e">
        <f t="shared" si="3"/>
        <v>#DIV/0!</v>
      </c>
    </row>
    <row r="59" spans="1:13" ht="37.5" hidden="1" x14ac:dyDescent="0.3">
      <c r="A59" s="9"/>
      <c r="B59" s="12" t="s">
        <v>46</v>
      </c>
      <c r="C59" s="9"/>
      <c r="D59" s="9"/>
      <c r="E59" s="9"/>
      <c r="F59" s="9">
        <v>6424</v>
      </c>
      <c r="G59" s="9"/>
      <c r="H59" s="9"/>
      <c r="I59" s="19"/>
      <c r="J59" s="19"/>
      <c r="K59" s="19">
        <v>10847</v>
      </c>
      <c r="L59" s="9"/>
      <c r="M59" s="14" t="e">
        <f t="shared" si="3"/>
        <v>#DIV/0!</v>
      </c>
    </row>
    <row r="60" spans="1:13" ht="37.5" hidden="1" x14ac:dyDescent="0.3">
      <c r="A60" s="9"/>
      <c r="B60" s="12" t="s">
        <v>47</v>
      </c>
      <c r="C60" s="9"/>
      <c r="D60" s="9"/>
      <c r="E60" s="9"/>
      <c r="F60" s="9">
        <v>35</v>
      </c>
      <c r="G60" s="9"/>
      <c r="H60" s="9"/>
      <c r="I60" s="19"/>
      <c r="J60" s="19"/>
      <c r="K60" s="19">
        <v>43</v>
      </c>
      <c r="L60" s="9"/>
      <c r="M60" s="14" t="e">
        <f t="shared" si="3"/>
        <v>#DIV/0!</v>
      </c>
    </row>
    <row r="61" spans="1:13" ht="37.5" hidden="1" x14ac:dyDescent="0.3">
      <c r="A61" s="9"/>
      <c r="B61" s="12" t="s">
        <v>48</v>
      </c>
      <c r="C61" s="9"/>
      <c r="D61" s="9"/>
      <c r="E61" s="9"/>
      <c r="F61" s="9">
        <v>48</v>
      </c>
      <c r="G61" s="9"/>
      <c r="H61" s="9"/>
      <c r="I61" s="19"/>
      <c r="J61" s="19"/>
      <c r="K61" s="19">
        <v>722</v>
      </c>
      <c r="L61" s="9"/>
      <c r="M61" s="14" t="e">
        <f t="shared" si="3"/>
        <v>#DIV/0!</v>
      </c>
    </row>
    <row r="62" spans="1:13" ht="18.75" hidden="1" x14ac:dyDescent="0.3">
      <c r="A62" s="9"/>
      <c r="B62" s="12" t="s">
        <v>49</v>
      </c>
      <c r="C62" s="9"/>
      <c r="D62" s="9"/>
      <c r="E62" s="9"/>
      <c r="F62" s="9">
        <v>208</v>
      </c>
      <c r="G62" s="9"/>
      <c r="H62" s="9"/>
      <c r="I62" s="19"/>
      <c r="J62" s="19"/>
      <c r="K62" s="19">
        <v>6959</v>
      </c>
      <c r="L62" s="9"/>
      <c r="M62" s="14" t="e">
        <f t="shared" si="3"/>
        <v>#DIV/0!</v>
      </c>
    </row>
    <row r="63" spans="1:13" ht="18.75" hidden="1" x14ac:dyDescent="0.3">
      <c r="A63" s="9"/>
      <c r="B63" s="12" t="s">
        <v>50</v>
      </c>
      <c r="C63" s="9"/>
      <c r="D63" s="9"/>
      <c r="E63" s="9"/>
      <c r="F63" s="9">
        <v>182</v>
      </c>
      <c r="G63" s="9"/>
      <c r="H63" s="9"/>
      <c r="I63" s="19"/>
      <c r="J63" s="19"/>
      <c r="K63" s="19">
        <v>738</v>
      </c>
      <c r="L63" s="9"/>
      <c r="M63" s="14" t="e">
        <f t="shared" si="3"/>
        <v>#DIV/0!</v>
      </c>
    </row>
    <row r="64" spans="1:13" ht="18.75" hidden="1" x14ac:dyDescent="0.3">
      <c r="A64" s="9"/>
      <c r="B64" s="12" t="s">
        <v>51</v>
      </c>
      <c r="C64" s="9"/>
      <c r="D64" s="9"/>
      <c r="E64" s="9"/>
      <c r="F64" s="9">
        <v>2176</v>
      </c>
      <c r="G64" s="9"/>
      <c r="H64" s="9"/>
      <c r="I64" s="19"/>
      <c r="J64" s="19"/>
      <c r="K64" s="19">
        <v>4521</v>
      </c>
      <c r="L64" s="9"/>
      <c r="M64" s="14" t="e">
        <f t="shared" si="3"/>
        <v>#DIV/0!</v>
      </c>
    </row>
    <row r="65" spans="1:13" ht="18.75" hidden="1" x14ac:dyDescent="0.3">
      <c r="A65" s="9"/>
      <c r="B65" s="12" t="s">
        <v>52</v>
      </c>
      <c r="C65" s="9"/>
      <c r="D65" s="9"/>
      <c r="E65" s="9"/>
      <c r="F65" s="9">
        <v>403</v>
      </c>
      <c r="G65" s="9"/>
      <c r="H65" s="9"/>
      <c r="I65" s="19"/>
      <c r="J65" s="19"/>
      <c r="K65" s="19">
        <v>413</v>
      </c>
      <c r="L65" s="9"/>
      <c r="M65" s="14" t="e">
        <f t="shared" si="3"/>
        <v>#DIV/0!</v>
      </c>
    </row>
    <row r="66" spans="1:13" ht="18.75" hidden="1" x14ac:dyDescent="0.3">
      <c r="A66" s="9"/>
      <c r="B66" s="12" t="s">
        <v>53</v>
      </c>
      <c r="C66" s="9"/>
      <c r="D66" s="9"/>
      <c r="E66" s="9"/>
      <c r="F66" s="9">
        <v>875</v>
      </c>
      <c r="G66" s="9"/>
      <c r="H66" s="9"/>
      <c r="I66" s="19"/>
      <c r="J66" s="19"/>
      <c r="K66" s="19">
        <v>2109</v>
      </c>
      <c r="L66" s="9"/>
      <c r="M66" s="14" t="e">
        <f t="shared" si="3"/>
        <v>#DIV/0!</v>
      </c>
    </row>
    <row r="67" spans="1:13" ht="18.75" hidden="1" x14ac:dyDescent="0.3">
      <c r="A67" s="9"/>
      <c r="B67" s="12" t="s">
        <v>54</v>
      </c>
      <c r="C67" s="9"/>
      <c r="D67" s="9"/>
      <c r="E67" s="9"/>
      <c r="F67" s="9">
        <v>7679</v>
      </c>
      <c r="G67" s="9"/>
      <c r="H67" s="9"/>
      <c r="I67" s="19"/>
      <c r="J67" s="19"/>
      <c r="K67" s="19">
        <v>39763</v>
      </c>
      <c r="L67" s="9"/>
      <c r="M67" s="14" t="e">
        <f t="shared" si="3"/>
        <v>#DIV/0!</v>
      </c>
    </row>
    <row r="68" spans="1:13" ht="18.75" hidden="1" x14ac:dyDescent="0.3">
      <c r="A68" s="9"/>
      <c r="B68" s="12" t="s">
        <v>55</v>
      </c>
      <c r="C68" s="9"/>
      <c r="D68" s="9"/>
      <c r="E68" s="9"/>
      <c r="F68" s="9">
        <v>62</v>
      </c>
      <c r="G68" s="9"/>
      <c r="H68" s="9"/>
      <c r="I68" s="19"/>
      <c r="J68" s="19"/>
      <c r="K68" s="19">
        <v>66</v>
      </c>
      <c r="L68" s="9"/>
      <c r="M68" s="14" t="e">
        <f t="shared" si="3"/>
        <v>#DIV/0!</v>
      </c>
    </row>
    <row r="69" spans="1:13" ht="18.75" hidden="1" x14ac:dyDescent="0.3">
      <c r="A69" s="9"/>
      <c r="B69" s="12" t="s">
        <v>56</v>
      </c>
      <c r="C69" s="9"/>
      <c r="D69" s="9"/>
      <c r="E69" s="9"/>
      <c r="F69" s="9">
        <v>6353</v>
      </c>
      <c r="G69" s="9"/>
      <c r="H69" s="9"/>
      <c r="I69" s="19"/>
      <c r="J69" s="19"/>
      <c r="K69" s="19">
        <v>4279</v>
      </c>
      <c r="L69" s="9"/>
      <c r="M69" s="14" t="e">
        <f t="shared" si="3"/>
        <v>#DIV/0!</v>
      </c>
    </row>
    <row r="70" spans="1:13" ht="18.75" hidden="1" x14ac:dyDescent="0.3">
      <c r="A70" s="9"/>
      <c r="B70" s="12" t="s">
        <v>57</v>
      </c>
      <c r="C70" s="9"/>
      <c r="D70" s="9"/>
      <c r="E70" s="9"/>
      <c r="F70" s="9">
        <v>1</v>
      </c>
      <c r="G70" s="9"/>
      <c r="H70" s="9"/>
      <c r="I70" s="19"/>
      <c r="J70" s="19"/>
      <c r="K70" s="19">
        <v>1</v>
      </c>
      <c r="L70" s="9"/>
      <c r="M70" s="14" t="e">
        <f t="shared" si="3"/>
        <v>#DIV/0!</v>
      </c>
    </row>
    <row r="71" spans="1:13" ht="37.5" hidden="1" x14ac:dyDescent="0.3">
      <c r="A71" s="9"/>
      <c r="B71" s="12" t="s">
        <v>58</v>
      </c>
      <c r="C71" s="9"/>
      <c r="D71" s="9"/>
      <c r="E71" s="9"/>
      <c r="F71" s="9">
        <v>23033</v>
      </c>
      <c r="G71" s="9"/>
      <c r="H71" s="9"/>
      <c r="I71" s="19"/>
      <c r="J71" s="19"/>
      <c r="K71" s="19">
        <v>49360</v>
      </c>
      <c r="L71" s="9"/>
      <c r="M71" s="14" t="e">
        <f t="shared" si="3"/>
        <v>#DIV/0!</v>
      </c>
    </row>
    <row r="72" spans="1:13" ht="18.75" hidden="1" x14ac:dyDescent="0.3">
      <c r="A72" s="9"/>
      <c r="B72" s="12" t="s">
        <v>59</v>
      </c>
      <c r="C72" s="9"/>
      <c r="D72" s="9"/>
      <c r="E72" s="9"/>
      <c r="F72" s="9">
        <v>651</v>
      </c>
      <c r="G72" s="9"/>
      <c r="H72" s="9"/>
      <c r="I72" s="19"/>
      <c r="J72" s="19"/>
      <c r="K72" s="19">
        <v>1406</v>
      </c>
      <c r="L72" s="9"/>
      <c r="M72" s="14" t="e">
        <f t="shared" si="3"/>
        <v>#DIV/0!</v>
      </c>
    </row>
    <row r="73" spans="1:13" ht="18.75" hidden="1" x14ac:dyDescent="0.3">
      <c r="A73" s="9"/>
      <c r="B73" s="12" t="s">
        <v>60</v>
      </c>
      <c r="C73" s="9"/>
      <c r="D73" s="9"/>
      <c r="E73" s="9"/>
      <c r="F73" s="9">
        <v>0</v>
      </c>
      <c r="G73" s="9"/>
      <c r="H73" s="9"/>
      <c r="I73" s="9"/>
      <c r="J73" s="9"/>
      <c r="K73" s="9">
        <v>32</v>
      </c>
      <c r="L73" s="9"/>
      <c r="M73" s="14" t="e">
        <f t="shared" ref="M73:M80" si="4">K73/I73</f>
        <v>#DIV/0!</v>
      </c>
    </row>
    <row r="74" spans="1:13" ht="18.75" hidden="1" x14ac:dyDescent="0.3">
      <c r="A74" s="9"/>
      <c r="B74" s="12" t="s">
        <v>61</v>
      </c>
      <c r="C74" s="9"/>
      <c r="D74" s="9"/>
      <c r="E74" s="9"/>
      <c r="F74" s="9">
        <v>164117</v>
      </c>
      <c r="G74" s="9"/>
      <c r="H74" s="9"/>
      <c r="I74" s="9"/>
      <c r="J74" s="9"/>
      <c r="K74" s="9">
        <v>236191</v>
      </c>
      <c r="L74" s="9"/>
      <c r="M74" s="14" t="e">
        <f t="shared" si="4"/>
        <v>#DIV/0!</v>
      </c>
    </row>
    <row r="75" spans="1:13" ht="18.75" hidden="1" x14ac:dyDescent="0.3">
      <c r="A75" s="9"/>
      <c r="B75" s="12" t="s">
        <v>62</v>
      </c>
      <c r="C75" s="9"/>
      <c r="D75" s="9"/>
      <c r="E75" s="9"/>
      <c r="F75" s="9">
        <v>807</v>
      </c>
      <c r="G75" s="9"/>
      <c r="H75" s="9"/>
      <c r="I75" s="9"/>
      <c r="J75" s="9"/>
      <c r="K75" s="9">
        <v>3451</v>
      </c>
      <c r="L75" s="9"/>
      <c r="M75" s="14" t="e">
        <f t="shared" si="4"/>
        <v>#DIV/0!</v>
      </c>
    </row>
    <row r="76" spans="1:13" ht="18.75" hidden="1" x14ac:dyDescent="0.3">
      <c r="A76" s="9"/>
      <c r="B76" s="12" t="s">
        <v>63</v>
      </c>
      <c r="C76" s="9"/>
      <c r="D76" s="9"/>
      <c r="E76" s="9"/>
      <c r="F76" s="9">
        <v>23</v>
      </c>
      <c r="G76" s="9"/>
      <c r="H76" s="9"/>
      <c r="I76" s="9"/>
      <c r="J76" s="9"/>
      <c r="K76" s="9">
        <v>145</v>
      </c>
      <c r="L76" s="9"/>
      <c r="M76" s="14" t="e">
        <f t="shared" si="4"/>
        <v>#DIV/0!</v>
      </c>
    </row>
    <row r="77" spans="1:13" ht="18.75" hidden="1" x14ac:dyDescent="0.3">
      <c r="A77" s="9"/>
      <c r="B77" s="12" t="s">
        <v>64</v>
      </c>
      <c r="C77" s="9"/>
      <c r="D77" s="9"/>
      <c r="E77" s="9"/>
      <c r="F77" s="9">
        <v>9949</v>
      </c>
      <c r="G77" s="9"/>
      <c r="H77" s="9"/>
      <c r="I77" s="9"/>
      <c r="J77" s="9"/>
      <c r="K77" s="9">
        <v>19580</v>
      </c>
      <c r="L77" s="9"/>
      <c r="M77" s="14" t="e">
        <f t="shared" si="4"/>
        <v>#DIV/0!</v>
      </c>
    </row>
    <row r="78" spans="1:13" ht="37.5" hidden="1" x14ac:dyDescent="0.3">
      <c r="A78" s="9"/>
      <c r="B78" s="12" t="s">
        <v>65</v>
      </c>
      <c r="C78" s="9"/>
      <c r="D78" s="9"/>
      <c r="E78" s="9"/>
      <c r="F78" s="9">
        <v>17279</v>
      </c>
      <c r="G78" s="9"/>
      <c r="H78" s="9"/>
      <c r="I78" s="9"/>
      <c r="J78" s="9"/>
      <c r="K78" s="9">
        <v>66836</v>
      </c>
      <c r="L78" s="9"/>
      <c r="M78" s="14" t="e">
        <f t="shared" si="4"/>
        <v>#DIV/0!</v>
      </c>
    </row>
    <row r="79" spans="1:13" ht="37.5" hidden="1" x14ac:dyDescent="0.3">
      <c r="A79" s="9"/>
      <c r="B79" s="12" t="s">
        <v>66</v>
      </c>
      <c r="C79" s="9"/>
      <c r="D79" s="9"/>
      <c r="E79" s="9"/>
      <c r="F79" s="9">
        <v>35</v>
      </c>
      <c r="G79" s="9"/>
      <c r="H79" s="9"/>
      <c r="I79" s="9"/>
      <c r="J79" s="9"/>
      <c r="K79" s="9">
        <v>26</v>
      </c>
      <c r="L79" s="9"/>
      <c r="M79" s="14" t="e">
        <f t="shared" si="4"/>
        <v>#DIV/0!</v>
      </c>
    </row>
    <row r="80" spans="1:13" ht="18.75" hidden="1" x14ac:dyDescent="0.3">
      <c r="A80" s="9"/>
      <c r="B80" s="13" t="s">
        <v>67</v>
      </c>
      <c r="C80" s="9"/>
      <c r="D80" s="9"/>
      <c r="E80" s="9"/>
      <c r="F80" s="9">
        <v>105</v>
      </c>
      <c r="G80" s="9"/>
      <c r="H80" s="9"/>
      <c r="I80" s="9"/>
      <c r="J80" s="9"/>
      <c r="K80" s="9">
        <v>764</v>
      </c>
      <c r="L80" s="9"/>
      <c r="M80" s="14" t="e">
        <f t="shared" si="4"/>
        <v>#DIV/0!</v>
      </c>
    </row>
    <row r="81" spans="1:2" hidden="1" x14ac:dyDescent="0.25">
      <c r="B81" s="10"/>
    </row>
    <row r="82" spans="1:2" x14ac:dyDescent="0.25">
      <c r="A82" s="22" t="s">
        <v>83</v>
      </c>
    </row>
  </sheetData>
  <mergeCells count="11">
    <mergeCell ref="A3:M3"/>
    <mergeCell ref="A1:M1"/>
    <mergeCell ref="D5:H5"/>
    <mergeCell ref="I5:M5"/>
    <mergeCell ref="A56:C56"/>
    <mergeCell ref="A55:C55"/>
    <mergeCell ref="A19:B19"/>
    <mergeCell ref="A44:B44"/>
    <mergeCell ref="A5:A6"/>
    <mergeCell ref="B5:B6"/>
    <mergeCell ref="C5:C6"/>
  </mergeCells>
  <printOptions horizontalCentered="1" verticalCentered="1"/>
  <pageMargins left="0.59" right="0.23622047244094491" top="0.74803149606299213" bottom="0.74803149606299213" header="0.31496062992125984" footer="0.31496062992125984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2025-11-28T09:49:23Z</cp:lastPrinted>
  <dcterms:created xsi:type="dcterms:W3CDTF">2024-11-22T09:06:34Z</dcterms:created>
  <dcterms:modified xsi:type="dcterms:W3CDTF">2025-11-28T09:49:27Z</dcterms:modified>
</cp:coreProperties>
</file>